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95" windowWidth="25440" windowHeight="15600"/>
  </bookViews>
  <sheets>
    <sheet name="приложение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C32" i="1" l="1"/>
  <c r="I40" i="1"/>
  <c r="I42" i="1"/>
  <c r="I43" i="1"/>
  <c r="I44" i="1"/>
  <c r="I45" i="1"/>
  <c r="I46" i="1"/>
  <c r="I47" i="1"/>
  <c r="H48" i="1"/>
  <c r="I48" i="1" s="1"/>
  <c r="I41" i="1"/>
  <c r="F41" i="1"/>
  <c r="F42" i="1"/>
  <c r="F43" i="1"/>
  <c r="F44" i="1"/>
  <c r="F45" i="1"/>
  <c r="F46" i="1"/>
  <c r="F47" i="1"/>
  <c r="C40" i="1"/>
  <c r="E48" i="1"/>
  <c r="E49" i="1" s="1"/>
  <c r="C21" i="1"/>
  <c r="C47" i="1"/>
  <c r="C46" i="1"/>
  <c r="C45" i="1"/>
  <c r="C44" i="1"/>
  <c r="C43" i="1"/>
  <c r="C42" i="1"/>
  <c r="C41" i="1"/>
  <c r="F40" i="1"/>
  <c r="E32" i="1"/>
  <c r="F32" i="1" s="1"/>
  <c r="F33" i="1" s="1"/>
  <c r="C29" i="1"/>
  <c r="C30" i="1"/>
  <c r="C31" i="1"/>
  <c r="F25" i="1"/>
  <c r="F26" i="1"/>
  <c r="F27" i="1"/>
  <c r="F28" i="1"/>
  <c r="F29" i="1"/>
  <c r="F30" i="1"/>
  <c r="F31" i="1"/>
  <c r="F24" i="1"/>
  <c r="F22" i="1"/>
  <c r="F21" i="1"/>
  <c r="C25" i="1"/>
  <c r="C26" i="1"/>
  <c r="C27" i="1"/>
  <c r="C28" i="1"/>
  <c r="C24" i="1"/>
  <c r="C22" i="1"/>
  <c r="G11" i="1"/>
  <c r="D11" i="1"/>
  <c r="F48" i="1" l="1"/>
  <c r="E13" i="1"/>
  <c r="F49" i="1"/>
  <c r="E33" i="1"/>
  <c r="C48" i="1"/>
  <c r="E12" i="1"/>
  <c r="G32" i="1"/>
  <c r="F12" i="1"/>
  <c r="G12" i="1" s="1"/>
  <c r="G48" i="1" l="1"/>
  <c r="F13" i="1"/>
  <c r="G13" i="1" s="1"/>
  <c r="D48" i="1"/>
  <c r="C13" i="1"/>
  <c r="D13" i="1" s="1"/>
  <c r="D32" i="1"/>
  <c r="C12" i="1"/>
  <c r="D12" i="1" s="1"/>
</calcChain>
</file>

<file path=xl/sharedStrings.xml><?xml version="1.0" encoding="utf-8"?>
<sst xmlns="http://schemas.openxmlformats.org/spreadsheetml/2006/main" count="94" uniqueCount="30">
  <si>
    <t xml:space="preserve">ПЛАН </t>
  </si>
  <si>
    <t>по обучению членов участковых избирательных комиссий</t>
  </si>
  <si>
    <t>в 2023 году</t>
  </si>
  <si>
    <t>ДИСТАНЦИОННЫЙ ФОРМАТ ОБУЧЕНИЯ</t>
  </si>
  <si>
    <t>Дистанционный формат</t>
  </si>
  <si>
    <t>Очный формат</t>
  </si>
  <si>
    <t xml:space="preserve">Количество УИК </t>
  </si>
  <si>
    <t xml:space="preserve">Количество членов УИК </t>
  </si>
  <si>
    <t>Всего в территории</t>
  </si>
  <si>
    <t>шт.</t>
  </si>
  <si>
    <t>в %</t>
  </si>
  <si>
    <t>чел.</t>
  </si>
  <si>
    <t>сверка</t>
  </si>
  <si>
    <t>ИТОГО</t>
  </si>
  <si>
    <t>плановые показатели</t>
  </si>
  <si>
    <t xml:space="preserve">2021 год </t>
  </si>
  <si>
    <t>2022 год</t>
  </si>
  <si>
    <t xml:space="preserve">январь 2023 года </t>
  </si>
  <si>
    <t>февраль 2023 года</t>
  </si>
  <si>
    <t xml:space="preserve">март 2023 года </t>
  </si>
  <si>
    <t xml:space="preserve">май 2023 года </t>
  </si>
  <si>
    <t xml:space="preserve">июнь 2023 года </t>
  </si>
  <si>
    <t xml:space="preserve">июль 2023 года </t>
  </si>
  <si>
    <t>август 2023 года</t>
  </si>
  <si>
    <t xml:space="preserve">апрель 2023 года </t>
  </si>
  <si>
    <t>-</t>
  </si>
  <si>
    <t>фактические данные (кол-во выданных документов об обучении "на ошибках")</t>
  </si>
  <si>
    <t>ОЧНЫЙ ФОРМАТ ОБУЧЕНИЯ</t>
  </si>
  <si>
    <t>Количество выездных занятий</t>
  </si>
  <si>
    <t>Территориальной избирательной комиссии г.Таганрога (западная)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</si>
</sst>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8"/>
      <color rgb="FFC00000"/>
      <name val="Times New Roman"/>
      <family val="1"/>
    </font>
    <font>
      <b/>
      <sz val="18"/>
      <color rgb="FFC00000"/>
      <name val="Times New Roman"/>
      <family val="1"/>
    </font>
    <font>
      <b/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1"/>
  <sheetViews>
    <sheetView tabSelected="1" zoomScale="150" zoomScaleNormal="80" zoomScaleSheetLayoutView="90" workbookViewId="0">
      <selection activeCell="E25" sqref="E25"/>
    </sheetView>
  </sheetViews>
  <sheetFormatPr defaultColWidth="21.42578125" defaultRowHeight="15" customHeight="1" x14ac:dyDescent="0.2"/>
  <cols>
    <col min="1" max="1" width="25.85546875" style="1" customWidth="1"/>
    <col min="2" max="9" width="14.140625" style="1" customWidth="1"/>
    <col min="10" max="16384" width="21.42578125" style="1"/>
  </cols>
  <sheetData>
    <row r="1" spans="1:21" ht="17.100000000000001" customHeight="1" x14ac:dyDescent="0.2">
      <c r="A1" s="45"/>
      <c r="B1" s="45"/>
      <c r="C1" s="45"/>
      <c r="D1" s="45"/>
      <c r="E1" s="45"/>
      <c r="F1" s="45"/>
      <c r="G1" s="45"/>
    </row>
    <row r="2" spans="1:21" ht="17.100000000000001" customHeight="1" x14ac:dyDescent="0.2">
      <c r="A2" s="45"/>
      <c r="B2" s="45"/>
      <c r="C2" s="45"/>
      <c r="D2" s="45"/>
      <c r="E2" s="45"/>
      <c r="F2" s="45"/>
      <c r="G2" s="45"/>
    </row>
    <row r="3" spans="1:21" ht="17.100000000000001" customHeight="1" x14ac:dyDescent="0.2">
      <c r="A3" s="40"/>
      <c r="B3" s="40"/>
      <c r="C3" s="40"/>
      <c r="D3" s="40"/>
      <c r="E3" s="40"/>
      <c r="F3" s="40"/>
      <c r="G3" s="40"/>
    </row>
    <row r="4" spans="1:21" ht="24" customHeight="1" x14ac:dyDescent="0.2">
      <c r="A4" s="46" t="s">
        <v>0</v>
      </c>
      <c r="B4" s="46"/>
      <c r="C4" s="46"/>
      <c r="D4" s="46"/>
      <c r="E4" s="46"/>
      <c r="F4" s="46"/>
      <c r="G4" s="46"/>
    </row>
    <row r="5" spans="1:21" ht="17.100000000000001" customHeight="1" x14ac:dyDescent="0.2">
      <c r="A5" s="46" t="s">
        <v>29</v>
      </c>
      <c r="B5" s="46"/>
      <c r="C5" s="46"/>
      <c r="D5" s="46"/>
      <c r="E5" s="46"/>
      <c r="F5" s="46"/>
      <c r="G5" s="46"/>
    </row>
    <row r="6" spans="1:21" ht="17.100000000000001" customHeight="1" x14ac:dyDescent="0.2">
      <c r="A6" s="46" t="s">
        <v>1</v>
      </c>
      <c r="B6" s="46"/>
      <c r="C6" s="46"/>
      <c r="D6" s="46"/>
      <c r="E6" s="46"/>
      <c r="F6" s="46"/>
      <c r="G6" s="46"/>
    </row>
    <row r="7" spans="1:21" ht="17.100000000000001" customHeight="1" x14ac:dyDescent="0.2">
      <c r="A7" s="46" t="s">
        <v>2</v>
      </c>
      <c r="B7" s="46"/>
      <c r="C7" s="46"/>
      <c r="D7" s="46"/>
      <c r="E7" s="46"/>
      <c r="F7" s="46"/>
      <c r="G7" s="46"/>
    </row>
    <row r="8" spans="1:21" ht="17.100000000000001" customHeight="1" x14ac:dyDescent="0.2"/>
    <row r="9" spans="1:21" ht="21.95" customHeight="1" x14ac:dyDescent="0.2">
      <c r="B9" s="47" t="s">
        <v>6</v>
      </c>
      <c r="C9" s="52"/>
      <c r="D9" s="48"/>
      <c r="E9" s="53" t="s">
        <v>7</v>
      </c>
      <c r="F9" s="54"/>
      <c r="G9" s="55"/>
    </row>
    <row r="10" spans="1:21" ht="12.95" customHeight="1" x14ac:dyDescent="0.2">
      <c r="B10" s="4" t="s">
        <v>9</v>
      </c>
      <c r="C10" s="4" t="s">
        <v>10</v>
      </c>
      <c r="D10" s="4" t="s">
        <v>12</v>
      </c>
      <c r="E10" s="5" t="s">
        <v>11</v>
      </c>
      <c r="F10" s="4" t="s">
        <v>10</v>
      </c>
      <c r="G10" s="5" t="s">
        <v>12</v>
      </c>
    </row>
    <row r="11" spans="1:21" ht="21.95" customHeight="1" x14ac:dyDescent="0.2">
      <c r="A11" s="3" t="s">
        <v>8</v>
      </c>
      <c r="B11" s="13">
        <v>60</v>
      </c>
      <c r="C11" s="7">
        <v>100</v>
      </c>
      <c r="D11" s="18" t="str">
        <f>IF((C11=100)," ","!")</f>
        <v xml:space="preserve"> </v>
      </c>
      <c r="E11" s="15">
        <v>738</v>
      </c>
      <c r="F11" s="8">
        <v>100</v>
      </c>
      <c r="G11" s="19" t="str">
        <f>IF((F11=100)," ","!")</f>
        <v xml:space="preserve"> </v>
      </c>
    </row>
    <row r="12" spans="1:21" ht="21.95" customHeight="1" x14ac:dyDescent="0.2">
      <c r="A12" s="4" t="s">
        <v>4</v>
      </c>
      <c r="B12" s="13">
        <f>B32</f>
        <v>60</v>
      </c>
      <c r="C12" s="10">
        <f>C32</f>
        <v>100</v>
      </c>
      <c r="D12" s="18" t="str">
        <f>IF((C12=100)," ","!")</f>
        <v xml:space="preserve"> </v>
      </c>
      <c r="E12" s="16">
        <f>E32</f>
        <v>738</v>
      </c>
      <c r="F12" s="9">
        <f>F32</f>
        <v>100</v>
      </c>
      <c r="G12" s="19" t="str">
        <f>IF((F12&gt;=85)," ","!")</f>
        <v xml:space="preserve"> </v>
      </c>
    </row>
    <row r="13" spans="1:21" ht="21.95" customHeight="1" x14ac:dyDescent="0.2">
      <c r="A13" s="5" t="s">
        <v>5</v>
      </c>
      <c r="B13" s="14">
        <f>B48</f>
        <v>60</v>
      </c>
      <c r="C13" s="11">
        <f>C48</f>
        <v>100</v>
      </c>
      <c r="D13" s="18" t="str">
        <f>IF((C13=100)," ","!")</f>
        <v xml:space="preserve"> </v>
      </c>
      <c r="E13" s="17">
        <f>E48</f>
        <v>738</v>
      </c>
      <c r="F13" s="12">
        <f>F48</f>
        <v>100</v>
      </c>
      <c r="G13" s="19" t="str">
        <f>IF((F13&gt;=85)," ","!")</f>
        <v xml:space="preserve"> 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21.95" customHeight="1" x14ac:dyDescent="0.2">
      <c r="A14" s="23"/>
      <c r="B14" s="24"/>
      <c r="C14" s="25"/>
      <c r="D14" s="26"/>
      <c r="E14" s="27"/>
      <c r="F14" s="25"/>
      <c r="G14" s="2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7.100000000000001" customHeight="1" x14ac:dyDescent="0.2"/>
    <row r="16" spans="1:21" ht="17.100000000000001" customHeight="1" x14ac:dyDescent="0.2">
      <c r="A16" s="46" t="s">
        <v>3</v>
      </c>
      <c r="B16" s="46"/>
      <c r="C16" s="46"/>
      <c r="D16" s="46"/>
      <c r="E16" s="46"/>
      <c r="F16" s="46"/>
      <c r="G16" s="46"/>
    </row>
    <row r="17" spans="1:7" ht="17.100000000000001" customHeight="1" x14ac:dyDescent="0.2"/>
    <row r="18" spans="1:7" ht="17.100000000000001" customHeight="1" x14ac:dyDescent="0.2">
      <c r="B18" s="47" t="s">
        <v>6</v>
      </c>
      <c r="C18" s="52"/>
      <c r="D18" s="48"/>
      <c r="E18" s="53" t="s">
        <v>7</v>
      </c>
      <c r="F18" s="54"/>
      <c r="G18" s="55"/>
    </row>
    <row r="19" spans="1:7" ht="17.100000000000001" customHeight="1" x14ac:dyDescent="0.2">
      <c r="B19" s="21" t="s">
        <v>9</v>
      </c>
      <c r="C19" s="21" t="s">
        <v>10</v>
      </c>
      <c r="D19" s="21" t="s">
        <v>12</v>
      </c>
      <c r="E19" s="22" t="s">
        <v>11</v>
      </c>
      <c r="F19" s="21" t="s">
        <v>10</v>
      </c>
      <c r="G19" s="22" t="s">
        <v>12</v>
      </c>
    </row>
    <row r="20" spans="1:7" ht="17.100000000000001" customHeight="1" x14ac:dyDescent="0.2">
      <c r="B20" s="56" t="s">
        <v>26</v>
      </c>
      <c r="C20" s="56"/>
      <c r="D20" s="56"/>
      <c r="E20" s="56"/>
      <c r="F20" s="56"/>
      <c r="G20" s="56"/>
    </row>
    <row r="21" spans="1:7" s="20" customFormat="1" ht="21.95" customHeight="1" x14ac:dyDescent="0.2">
      <c r="A21" s="4" t="s">
        <v>15</v>
      </c>
      <c r="B21" s="13">
        <v>60</v>
      </c>
      <c r="C21" s="7">
        <f>B21*$C$11/$B$11</f>
        <v>100</v>
      </c>
      <c r="D21" s="28" t="s">
        <v>25</v>
      </c>
      <c r="E21" s="15">
        <v>60</v>
      </c>
      <c r="F21" s="8">
        <f>E21*$F$11/$E$11</f>
        <v>8.1300813008130088</v>
      </c>
      <c r="G21" s="29" t="s">
        <v>25</v>
      </c>
    </row>
    <row r="22" spans="1:7" s="20" customFormat="1" ht="21.95" customHeight="1" x14ac:dyDescent="0.2">
      <c r="A22" s="4" t="s">
        <v>16</v>
      </c>
      <c r="B22" s="13">
        <v>0</v>
      </c>
      <c r="C22" s="7">
        <f>B22*$C$11/$B$11</f>
        <v>0</v>
      </c>
      <c r="D22" s="28" t="s">
        <v>25</v>
      </c>
      <c r="E22" s="15"/>
      <c r="F22" s="8">
        <f>E22*$F$11/$E$11</f>
        <v>0</v>
      </c>
      <c r="G22" s="29" t="s">
        <v>25</v>
      </c>
    </row>
    <row r="23" spans="1:7" s="20" customFormat="1" ht="21.95" customHeight="1" x14ac:dyDescent="0.2">
      <c r="A23" s="4"/>
      <c r="B23" s="51" t="s">
        <v>14</v>
      </c>
      <c r="C23" s="51"/>
      <c r="D23" s="51"/>
      <c r="E23" s="51"/>
      <c r="F23" s="51"/>
      <c r="G23" s="51"/>
    </row>
    <row r="24" spans="1:7" s="20" customFormat="1" ht="21.95" customHeight="1" x14ac:dyDescent="0.2">
      <c r="A24" s="4" t="s">
        <v>17</v>
      </c>
      <c r="B24" s="30">
        <v>13</v>
      </c>
      <c r="C24" s="7">
        <f t="shared" ref="C24:C31" si="0">B24*$C$11/$B$11</f>
        <v>21.666666666666668</v>
      </c>
      <c r="D24" s="28" t="s">
        <v>25</v>
      </c>
      <c r="E24" s="15">
        <v>148</v>
      </c>
      <c r="F24" s="8">
        <f>E24*$F$11/$E$11</f>
        <v>20.054200542005422</v>
      </c>
      <c r="G24" s="29" t="s">
        <v>25</v>
      </c>
    </row>
    <row r="25" spans="1:7" s="20" customFormat="1" ht="21.95" customHeight="1" x14ac:dyDescent="0.2">
      <c r="A25" s="4" t="s">
        <v>18</v>
      </c>
      <c r="B25" s="30">
        <v>14</v>
      </c>
      <c r="C25" s="7">
        <f t="shared" si="0"/>
        <v>23.333333333333332</v>
      </c>
      <c r="D25" s="28" t="s">
        <v>25</v>
      </c>
      <c r="E25" s="15">
        <v>165</v>
      </c>
      <c r="F25" s="8">
        <f t="shared" ref="F25:F32" si="1">E25*$F$11/$E$11</f>
        <v>22.357723577235774</v>
      </c>
      <c r="G25" s="29" t="s">
        <v>25</v>
      </c>
    </row>
    <row r="26" spans="1:7" s="20" customFormat="1" ht="21.95" customHeight="1" x14ac:dyDescent="0.2">
      <c r="A26" s="4" t="s">
        <v>19</v>
      </c>
      <c r="B26" s="30">
        <v>13</v>
      </c>
      <c r="C26" s="7">
        <f t="shared" si="0"/>
        <v>21.666666666666668</v>
      </c>
      <c r="D26" s="28" t="s">
        <v>25</v>
      </c>
      <c r="E26" s="15">
        <v>153</v>
      </c>
      <c r="F26" s="8">
        <f t="shared" si="1"/>
        <v>20.73170731707317</v>
      </c>
      <c r="G26" s="29" t="s">
        <v>25</v>
      </c>
    </row>
    <row r="27" spans="1:7" s="20" customFormat="1" ht="21.95" customHeight="1" x14ac:dyDescent="0.2">
      <c r="A27" s="4" t="s">
        <v>24</v>
      </c>
      <c r="B27" s="13">
        <v>11</v>
      </c>
      <c r="C27" s="7">
        <f t="shared" si="0"/>
        <v>18.333333333333332</v>
      </c>
      <c r="D27" s="28" t="s">
        <v>25</v>
      </c>
      <c r="E27" s="15">
        <v>121</v>
      </c>
      <c r="F27" s="8">
        <f t="shared" si="1"/>
        <v>16.395663956639567</v>
      </c>
      <c r="G27" s="29" t="s">
        <v>25</v>
      </c>
    </row>
    <row r="28" spans="1:7" s="20" customFormat="1" ht="21.95" customHeight="1" x14ac:dyDescent="0.2">
      <c r="A28" s="4" t="s">
        <v>20</v>
      </c>
      <c r="B28" s="13">
        <v>9</v>
      </c>
      <c r="C28" s="7">
        <f t="shared" si="0"/>
        <v>15</v>
      </c>
      <c r="D28" s="28" t="s">
        <v>25</v>
      </c>
      <c r="E28" s="15">
        <v>91</v>
      </c>
      <c r="F28" s="8">
        <f t="shared" si="1"/>
        <v>12.330623306233063</v>
      </c>
      <c r="G28" s="29" t="s">
        <v>25</v>
      </c>
    </row>
    <row r="29" spans="1:7" s="20" customFormat="1" ht="21.95" customHeight="1" x14ac:dyDescent="0.2">
      <c r="A29" s="4" t="s">
        <v>21</v>
      </c>
      <c r="B29" s="13"/>
      <c r="C29" s="7">
        <f t="shared" si="0"/>
        <v>0</v>
      </c>
      <c r="D29" s="28" t="s">
        <v>25</v>
      </c>
      <c r="E29" s="15"/>
      <c r="F29" s="8">
        <f t="shared" si="1"/>
        <v>0</v>
      </c>
      <c r="G29" s="29" t="s">
        <v>25</v>
      </c>
    </row>
    <row r="30" spans="1:7" s="20" customFormat="1" ht="21.95" customHeight="1" x14ac:dyDescent="0.2">
      <c r="A30" s="4" t="s">
        <v>22</v>
      </c>
      <c r="B30" s="13"/>
      <c r="C30" s="7">
        <f t="shared" si="0"/>
        <v>0</v>
      </c>
      <c r="D30" s="28" t="s">
        <v>25</v>
      </c>
      <c r="E30" s="15"/>
      <c r="F30" s="8">
        <f t="shared" si="1"/>
        <v>0</v>
      </c>
      <c r="G30" s="29" t="s">
        <v>25</v>
      </c>
    </row>
    <row r="31" spans="1:7" s="20" customFormat="1" ht="21.95" customHeight="1" x14ac:dyDescent="0.2">
      <c r="A31" s="4" t="s">
        <v>23</v>
      </c>
      <c r="B31" s="13"/>
      <c r="C31" s="7">
        <f t="shared" si="0"/>
        <v>0</v>
      </c>
      <c r="D31" s="28" t="s">
        <v>25</v>
      </c>
      <c r="E31" s="15"/>
      <c r="F31" s="8">
        <f t="shared" si="1"/>
        <v>0</v>
      </c>
      <c r="G31" s="29" t="s">
        <v>25</v>
      </c>
    </row>
    <row r="32" spans="1:7" s="20" customFormat="1" ht="21.95" customHeight="1" x14ac:dyDescent="0.2">
      <c r="A32" s="6" t="s">
        <v>13</v>
      </c>
      <c r="B32" s="32">
        <v>60</v>
      </c>
      <c r="C32" s="33">
        <f>B32*$C$11/$B$11</f>
        <v>100</v>
      </c>
      <c r="D32" s="44" t="str">
        <f>IF((C32=100)," ","!")</f>
        <v xml:space="preserve"> </v>
      </c>
      <c r="E32" s="34">
        <f>SUM(E21:E22,E24:E31)</f>
        <v>738</v>
      </c>
      <c r="F32" s="35">
        <f t="shared" si="1"/>
        <v>100</v>
      </c>
      <c r="G32" s="36" t="str">
        <f>IF((F32&gt;=85)," ","!")</f>
        <v xml:space="preserve"> </v>
      </c>
    </row>
    <row r="33" spans="1:9" s="20" customFormat="1" ht="21.95" customHeight="1" x14ac:dyDescent="0.2">
      <c r="A33" s="37"/>
      <c r="B33" s="43"/>
      <c r="C33" s="38"/>
      <c r="D33" s="39"/>
      <c r="E33" s="43" t="str">
        <f>IF((E32&lt;=E11)," ","!")</f>
        <v xml:space="preserve"> </v>
      </c>
      <c r="F33" s="43" t="str">
        <f>IF((F32&lt;=100)," ","!")</f>
        <v xml:space="preserve"> </v>
      </c>
      <c r="G33" s="39"/>
    </row>
    <row r="34" spans="1:9" s="20" customFormat="1" ht="18.75" customHeight="1" x14ac:dyDescent="0.2"/>
    <row r="35" spans="1:9" s="20" customFormat="1" ht="18.75" customHeight="1" x14ac:dyDescent="0.2"/>
    <row r="36" spans="1:9" s="20" customFormat="1" ht="18.75" customHeight="1" x14ac:dyDescent="0.2">
      <c r="A36" s="46" t="s">
        <v>27</v>
      </c>
      <c r="B36" s="46"/>
      <c r="C36" s="46"/>
      <c r="D36" s="46"/>
      <c r="E36" s="46"/>
      <c r="F36" s="46"/>
      <c r="G36" s="46"/>
    </row>
    <row r="37" spans="1:9" s="20" customFormat="1" ht="18.75" customHeight="1" x14ac:dyDescent="0.2">
      <c r="A37" s="1"/>
      <c r="B37" s="1"/>
      <c r="C37" s="1"/>
      <c r="D37" s="1"/>
      <c r="E37" s="1"/>
      <c r="F37" s="1"/>
      <c r="G37" s="1"/>
    </row>
    <row r="38" spans="1:9" s="20" customFormat="1" ht="20.100000000000001" customHeight="1" x14ac:dyDescent="0.2">
      <c r="A38" s="1"/>
      <c r="B38" s="49" t="s">
        <v>6</v>
      </c>
      <c r="C38" s="49"/>
      <c r="D38" s="49"/>
      <c r="E38" s="50" t="s">
        <v>7</v>
      </c>
      <c r="F38" s="50"/>
      <c r="G38" s="50"/>
      <c r="H38" s="47" t="s">
        <v>28</v>
      </c>
      <c r="I38" s="48"/>
    </row>
    <row r="39" spans="1:9" s="20" customFormat="1" ht="15" customHeight="1" x14ac:dyDescent="0.2">
      <c r="A39" s="1"/>
      <c r="B39" s="4" t="s">
        <v>9</v>
      </c>
      <c r="C39" s="4" t="s">
        <v>10</v>
      </c>
      <c r="D39" s="4" t="s">
        <v>12</v>
      </c>
      <c r="E39" s="5" t="s">
        <v>11</v>
      </c>
      <c r="F39" s="4" t="s">
        <v>10</v>
      </c>
      <c r="G39" s="5" t="s">
        <v>12</v>
      </c>
      <c r="H39" s="4" t="s">
        <v>9</v>
      </c>
      <c r="I39" s="4" t="s">
        <v>12</v>
      </c>
    </row>
    <row r="40" spans="1:9" s="20" customFormat="1" ht="21.95" customHeight="1" x14ac:dyDescent="0.2">
      <c r="A40" s="4" t="s">
        <v>17</v>
      </c>
      <c r="B40" s="30">
        <v>13</v>
      </c>
      <c r="C40" s="7">
        <f>B40*$C$11/$B$11</f>
        <v>21.666666666666668</v>
      </c>
      <c r="D40" s="28" t="s">
        <v>25</v>
      </c>
      <c r="E40" s="15">
        <v>161</v>
      </c>
      <c r="F40" s="8">
        <f>E40*$F$11/$E$11</f>
        <v>21.815718157181571</v>
      </c>
      <c r="G40" s="29" t="s">
        <v>25</v>
      </c>
      <c r="H40" s="31">
        <v>10</v>
      </c>
      <c r="I40" s="41" t="str">
        <f>IF(((B40/H40)&lt;=3)," ","!")</f>
        <v xml:space="preserve"> </v>
      </c>
    </row>
    <row r="41" spans="1:9" s="20" customFormat="1" ht="21.95" customHeight="1" x14ac:dyDescent="0.2">
      <c r="A41" s="4" t="s">
        <v>18</v>
      </c>
      <c r="B41" s="30">
        <v>15</v>
      </c>
      <c r="C41" s="7">
        <f t="shared" ref="C41:C47" si="2">B41*$C$11/$B$11</f>
        <v>25</v>
      </c>
      <c r="D41" s="28" t="s">
        <v>25</v>
      </c>
      <c r="E41" s="15">
        <v>179</v>
      </c>
      <c r="F41" s="8">
        <f t="shared" ref="F41:F47" si="3">E41*$F$11/$E$11</f>
        <v>24.254742547425476</v>
      </c>
      <c r="G41" s="29" t="s">
        <v>25</v>
      </c>
      <c r="H41" s="31">
        <v>12</v>
      </c>
      <c r="I41" s="41" t="str">
        <f t="shared" ref="I41:I48" si="4">IF(((B41/H41)&lt;=3)," ","!")</f>
        <v xml:space="preserve"> </v>
      </c>
    </row>
    <row r="42" spans="1:9" s="20" customFormat="1" ht="21.95" customHeight="1" x14ac:dyDescent="0.2">
      <c r="A42" s="4" t="s">
        <v>19</v>
      </c>
      <c r="B42" s="30">
        <v>13</v>
      </c>
      <c r="C42" s="7">
        <f t="shared" si="2"/>
        <v>21.666666666666668</v>
      </c>
      <c r="D42" s="28" t="s">
        <v>25</v>
      </c>
      <c r="E42" s="15">
        <v>166</v>
      </c>
      <c r="F42" s="8">
        <f t="shared" si="3"/>
        <v>22.493224932249323</v>
      </c>
      <c r="G42" s="29" t="s">
        <v>25</v>
      </c>
      <c r="H42" s="31">
        <v>9</v>
      </c>
      <c r="I42" s="41" t="str">
        <f t="shared" si="4"/>
        <v xml:space="preserve"> </v>
      </c>
    </row>
    <row r="43" spans="1:9" s="20" customFormat="1" ht="21.95" customHeight="1" x14ac:dyDescent="0.2">
      <c r="A43" s="4" t="s">
        <v>24</v>
      </c>
      <c r="B43" s="13">
        <v>11</v>
      </c>
      <c r="C43" s="7">
        <f t="shared" si="2"/>
        <v>18.333333333333332</v>
      </c>
      <c r="D43" s="28" t="s">
        <v>25</v>
      </c>
      <c r="E43" s="15">
        <v>132</v>
      </c>
      <c r="F43" s="8">
        <f t="shared" si="3"/>
        <v>17.886178861788618</v>
      </c>
      <c r="G43" s="29" t="s">
        <v>25</v>
      </c>
      <c r="H43" s="31">
        <v>10</v>
      </c>
      <c r="I43" s="41" t="str">
        <f t="shared" si="4"/>
        <v xml:space="preserve"> </v>
      </c>
    </row>
    <row r="44" spans="1:9" s="20" customFormat="1" ht="21.95" customHeight="1" x14ac:dyDescent="0.2">
      <c r="A44" s="4" t="s">
        <v>20</v>
      </c>
      <c r="B44" s="13">
        <v>9</v>
      </c>
      <c r="C44" s="7">
        <f t="shared" si="2"/>
        <v>15</v>
      </c>
      <c r="D44" s="28" t="s">
        <v>25</v>
      </c>
      <c r="E44" s="15">
        <v>100</v>
      </c>
      <c r="F44" s="8">
        <f t="shared" si="3"/>
        <v>13.550135501355014</v>
      </c>
      <c r="G44" s="29" t="s">
        <v>25</v>
      </c>
      <c r="H44" s="31">
        <v>6</v>
      </c>
      <c r="I44" s="41" t="str">
        <f t="shared" si="4"/>
        <v xml:space="preserve"> </v>
      </c>
    </row>
    <row r="45" spans="1:9" s="20" customFormat="1" ht="21.95" customHeight="1" x14ac:dyDescent="0.2">
      <c r="A45" s="4" t="s">
        <v>21</v>
      </c>
      <c r="B45" s="13"/>
      <c r="C45" s="7">
        <f t="shared" si="2"/>
        <v>0</v>
      </c>
      <c r="D45" s="28" t="s">
        <v>25</v>
      </c>
      <c r="E45" s="15"/>
      <c r="F45" s="8">
        <f t="shared" si="3"/>
        <v>0</v>
      </c>
      <c r="G45" s="29" t="s">
        <v>25</v>
      </c>
      <c r="H45" s="31"/>
      <c r="I45" s="41" t="e">
        <f t="shared" si="4"/>
        <v>#DIV/0!</v>
      </c>
    </row>
    <row r="46" spans="1:9" s="20" customFormat="1" ht="21.95" customHeight="1" x14ac:dyDescent="0.2">
      <c r="A46" s="4" t="s">
        <v>22</v>
      </c>
      <c r="B46" s="13"/>
      <c r="C46" s="7">
        <f t="shared" si="2"/>
        <v>0</v>
      </c>
      <c r="D46" s="28" t="s">
        <v>25</v>
      </c>
      <c r="E46" s="15"/>
      <c r="F46" s="8">
        <f t="shared" si="3"/>
        <v>0</v>
      </c>
      <c r="G46" s="29" t="s">
        <v>25</v>
      </c>
      <c r="H46" s="31"/>
      <c r="I46" s="41" t="e">
        <f t="shared" si="4"/>
        <v>#DIV/0!</v>
      </c>
    </row>
    <row r="47" spans="1:9" s="20" customFormat="1" ht="21.95" customHeight="1" x14ac:dyDescent="0.2">
      <c r="A47" s="4" t="s">
        <v>23</v>
      </c>
      <c r="B47" s="13"/>
      <c r="C47" s="7">
        <f t="shared" si="2"/>
        <v>0</v>
      </c>
      <c r="D47" s="28" t="s">
        <v>25</v>
      </c>
      <c r="E47" s="15"/>
      <c r="F47" s="8">
        <f t="shared" si="3"/>
        <v>0</v>
      </c>
      <c r="G47" s="29" t="s">
        <v>25</v>
      </c>
      <c r="H47" s="31"/>
      <c r="I47" s="41" t="e">
        <f t="shared" si="4"/>
        <v>#DIV/0!</v>
      </c>
    </row>
    <row r="48" spans="1:9" s="20" customFormat="1" ht="21.95" customHeight="1" x14ac:dyDescent="0.2">
      <c r="A48" s="6" t="s">
        <v>13</v>
      </c>
      <c r="B48" s="32">
        <v>60</v>
      </c>
      <c r="C48" s="33">
        <f>B48*$C$11/$B$11</f>
        <v>100</v>
      </c>
      <c r="D48" s="44" t="str">
        <f>IF((C48=100)," ","!")</f>
        <v xml:space="preserve"> </v>
      </c>
      <c r="E48" s="34">
        <f>SUM(E40:E47)</f>
        <v>738</v>
      </c>
      <c r="F48" s="35">
        <f>E48*$F$11/$E$11</f>
        <v>100</v>
      </c>
      <c r="G48" s="36" t="str">
        <f>IF((F48&gt;=85)," ","!")</f>
        <v xml:space="preserve"> </v>
      </c>
      <c r="H48" s="42">
        <f>SUM(H40:H47)</f>
        <v>47</v>
      </c>
      <c r="I48" s="41" t="str">
        <f t="shared" si="4"/>
        <v xml:space="preserve"> </v>
      </c>
    </row>
    <row r="49" spans="2:6" s="20" customFormat="1" ht="21.95" customHeight="1" x14ac:dyDescent="0.2">
      <c r="B49" s="43"/>
      <c r="E49" s="43" t="str">
        <f>IF((E48&lt;=E11)," ","!")</f>
        <v xml:space="preserve"> </v>
      </c>
      <c r="F49" s="43" t="str">
        <f>IF((F48&lt;=100)," ","!")</f>
        <v xml:space="preserve"> </v>
      </c>
    </row>
    <row r="50" spans="2:6" s="20" customFormat="1" ht="15.75" customHeight="1" x14ac:dyDescent="0.2"/>
    <row r="51" spans="2:6" s="20" customFormat="1" ht="15.75" customHeight="1" x14ac:dyDescent="0.2"/>
    <row r="52" spans="2:6" s="20" customFormat="1" ht="15.75" customHeight="1" x14ac:dyDescent="0.2"/>
    <row r="53" spans="2:6" s="20" customFormat="1" ht="15.75" customHeight="1" x14ac:dyDescent="0.2"/>
    <row r="54" spans="2:6" s="20" customFormat="1" ht="15.75" customHeight="1" x14ac:dyDescent="0.2"/>
    <row r="55" spans="2:6" s="20" customFormat="1" ht="15.75" customHeight="1" x14ac:dyDescent="0.2"/>
    <row r="56" spans="2:6" s="20" customFormat="1" ht="15.75" customHeight="1" x14ac:dyDescent="0.2"/>
    <row r="57" spans="2:6" s="20" customFormat="1" ht="15.75" customHeight="1" x14ac:dyDescent="0.2"/>
    <row r="58" spans="2:6" s="20" customFormat="1" ht="15.75" customHeight="1" x14ac:dyDescent="0.2"/>
    <row r="59" spans="2:6" s="20" customFormat="1" ht="15.75" customHeight="1" x14ac:dyDescent="0.2"/>
    <row r="60" spans="2:6" s="20" customFormat="1" ht="15.75" customHeight="1" x14ac:dyDescent="0.2"/>
    <row r="61" spans="2:6" s="20" customFormat="1" ht="15.75" customHeight="1" x14ac:dyDescent="0.2"/>
    <row r="62" spans="2:6" s="20" customFormat="1" ht="15.75" customHeight="1" x14ac:dyDescent="0.2"/>
    <row r="63" spans="2:6" s="20" customFormat="1" ht="15.75" customHeight="1" x14ac:dyDescent="0.2"/>
    <row r="64" spans="2:6" s="20" customFormat="1" ht="15.75" customHeight="1" x14ac:dyDescent="0.2"/>
    <row r="65" s="20" customFormat="1" ht="15.75" customHeight="1" x14ac:dyDescent="0.2"/>
    <row r="66" s="20" customFormat="1" ht="15.75" customHeight="1" x14ac:dyDescent="0.2"/>
    <row r="67" s="20" customFormat="1" ht="15.75" customHeight="1" x14ac:dyDescent="0.2"/>
    <row r="68" s="20" customFormat="1" ht="15.75" customHeight="1" x14ac:dyDescent="0.2"/>
    <row r="69" s="20" customFormat="1" ht="15.75" customHeight="1" x14ac:dyDescent="0.2"/>
    <row r="70" s="20" customFormat="1" ht="15.75" customHeight="1" x14ac:dyDescent="0.2"/>
    <row r="71" s="20" customFormat="1" ht="15.75" customHeight="1" x14ac:dyDescent="0.2"/>
    <row r="72" s="20" customFormat="1" ht="15.75" customHeight="1" x14ac:dyDescent="0.2"/>
    <row r="73" s="20" customFormat="1" ht="15.75" customHeight="1" x14ac:dyDescent="0.2"/>
    <row r="74" s="20" customFormat="1" ht="15.75" customHeight="1" x14ac:dyDescent="0.2"/>
    <row r="75" s="20" customFormat="1" ht="15.75" customHeight="1" x14ac:dyDescent="0.2"/>
    <row r="76" s="20" customFormat="1" ht="15.75" customHeight="1" x14ac:dyDescent="0.2"/>
    <row r="77" s="20" customFormat="1" ht="15.75" customHeight="1" x14ac:dyDescent="0.2"/>
    <row r="78" s="20" customFormat="1" ht="15.75" customHeight="1" x14ac:dyDescent="0.2"/>
    <row r="79" s="20" customFormat="1" ht="15.75" customHeight="1" x14ac:dyDescent="0.2"/>
    <row r="80" s="20" customFormat="1" ht="15.75" customHeight="1" x14ac:dyDescent="0.2"/>
    <row r="81" s="20" customFormat="1" ht="15.75" customHeight="1" x14ac:dyDescent="0.2"/>
    <row r="82" s="20" customFormat="1" ht="15.75" customHeight="1" x14ac:dyDescent="0.2"/>
    <row r="83" s="20" customFormat="1" ht="15.75" customHeight="1" x14ac:dyDescent="0.2"/>
    <row r="84" s="20" customFormat="1" ht="15.75" customHeight="1" x14ac:dyDescent="0.2"/>
    <row r="85" s="20" customFormat="1" ht="15.75" customHeight="1" x14ac:dyDescent="0.2"/>
    <row r="86" s="20" customFormat="1" ht="15.75" customHeight="1" x14ac:dyDescent="0.2"/>
    <row r="87" s="20" customFormat="1" ht="15.75" customHeight="1" x14ac:dyDescent="0.2"/>
    <row r="88" s="20" customFormat="1" ht="15.75" customHeight="1" x14ac:dyDescent="0.2"/>
    <row r="89" s="20" customFormat="1" ht="15.75" customHeight="1" x14ac:dyDescent="0.2"/>
    <row r="90" s="20" customFormat="1" ht="15.75" customHeight="1" x14ac:dyDescent="0.2"/>
    <row r="91" s="20" customFormat="1" ht="15.75" customHeight="1" x14ac:dyDescent="0.2"/>
    <row r="92" s="20" customFormat="1" ht="15.75" customHeight="1" x14ac:dyDescent="0.2"/>
    <row r="93" s="20" customFormat="1" ht="15.75" customHeight="1" x14ac:dyDescent="0.2"/>
    <row r="94" s="20" customFormat="1" ht="15.75" customHeight="1" x14ac:dyDescent="0.2"/>
    <row r="95" s="20" customFormat="1" ht="15.75" customHeight="1" x14ac:dyDescent="0.2"/>
    <row r="96" s="20" customFormat="1" ht="15.75" customHeight="1" x14ac:dyDescent="0.2"/>
    <row r="97" s="20" customFormat="1" ht="15.75" customHeight="1" x14ac:dyDescent="0.2"/>
    <row r="98" s="20" customFormat="1" ht="15.75" customHeight="1" x14ac:dyDescent="0.2"/>
    <row r="99" s="20" customFormat="1" ht="15.75" customHeight="1" x14ac:dyDescent="0.2"/>
    <row r="100" s="20" customFormat="1" ht="15.75" customHeight="1" x14ac:dyDescent="0.2"/>
    <row r="101" s="20" customFormat="1" ht="15.75" customHeight="1" x14ac:dyDescent="0.2"/>
    <row r="102" s="20" customFormat="1" ht="15.75" customHeight="1" x14ac:dyDescent="0.2"/>
    <row r="103" s="20" customFormat="1" ht="15.75" customHeight="1" x14ac:dyDescent="0.2"/>
    <row r="104" s="20" customFormat="1" ht="15.75" customHeight="1" x14ac:dyDescent="0.2"/>
    <row r="105" s="20" customFormat="1" ht="15.75" customHeight="1" x14ac:dyDescent="0.2"/>
    <row r="106" s="20" customFormat="1" ht="15.75" customHeight="1" x14ac:dyDescent="0.2"/>
    <row r="107" s="20" customFormat="1" ht="15.75" customHeight="1" x14ac:dyDescent="0.2"/>
    <row r="108" s="20" customFormat="1" ht="15.75" customHeight="1" x14ac:dyDescent="0.2"/>
    <row r="109" s="20" customFormat="1" ht="15.75" customHeight="1" x14ac:dyDescent="0.2"/>
    <row r="110" s="20" customFormat="1" ht="15.75" customHeight="1" x14ac:dyDescent="0.2"/>
    <row r="111" s="20" customFormat="1" ht="15.75" customHeight="1" x14ac:dyDescent="0.2"/>
    <row r="112" s="20" customFormat="1" ht="15.75" customHeight="1" x14ac:dyDescent="0.2"/>
    <row r="113" s="20" customFormat="1" ht="15.75" customHeight="1" x14ac:dyDescent="0.2"/>
    <row r="114" s="20" customFormat="1" ht="15.75" customHeight="1" x14ac:dyDescent="0.2"/>
    <row r="115" s="20" customFormat="1" ht="15.75" customHeight="1" x14ac:dyDescent="0.2"/>
    <row r="116" s="20" customFormat="1" ht="15.75" customHeight="1" x14ac:dyDescent="0.2"/>
    <row r="117" s="20" customFormat="1" ht="15.75" customHeight="1" x14ac:dyDescent="0.2"/>
    <row r="118" s="20" customFormat="1" ht="15.75" customHeight="1" x14ac:dyDescent="0.2"/>
    <row r="119" s="20" customFormat="1" ht="15.75" customHeight="1" x14ac:dyDescent="0.2"/>
    <row r="120" s="20" customFormat="1" ht="15.75" customHeight="1" x14ac:dyDescent="0.2"/>
    <row r="121" s="20" customFormat="1" ht="15.75" customHeight="1" x14ac:dyDescent="0.2"/>
    <row r="122" s="20" customFormat="1" ht="15.75" customHeight="1" x14ac:dyDescent="0.2"/>
    <row r="123" s="20" customFormat="1" ht="15.75" customHeight="1" x14ac:dyDescent="0.2"/>
    <row r="124" s="20" customFormat="1" ht="15.75" customHeight="1" x14ac:dyDescent="0.2"/>
    <row r="125" s="20" customFormat="1" ht="15.75" customHeight="1" x14ac:dyDescent="0.2"/>
    <row r="126" s="20" customFormat="1" ht="15.75" customHeight="1" x14ac:dyDescent="0.2"/>
    <row r="127" s="20" customFormat="1" ht="15.75" customHeight="1" x14ac:dyDescent="0.2"/>
    <row r="128" s="20" customFormat="1" ht="15.75" customHeight="1" x14ac:dyDescent="0.2"/>
    <row r="129" s="20" customFormat="1" ht="15.75" customHeight="1" x14ac:dyDescent="0.2"/>
    <row r="130" s="20" customFormat="1" ht="15.75" customHeight="1" x14ac:dyDescent="0.2"/>
    <row r="131" s="20" customFormat="1" ht="15.75" customHeight="1" x14ac:dyDescent="0.2"/>
    <row r="132" s="20" customFormat="1" ht="15.75" customHeight="1" x14ac:dyDescent="0.2"/>
    <row r="133" s="20" customFormat="1" ht="15.75" customHeight="1" x14ac:dyDescent="0.2"/>
    <row r="134" s="20" customFormat="1" ht="15.75" customHeight="1" x14ac:dyDescent="0.2"/>
    <row r="135" s="20" customFormat="1" ht="15.75" customHeight="1" x14ac:dyDescent="0.2"/>
    <row r="136" s="20" customFormat="1" ht="15.75" customHeight="1" x14ac:dyDescent="0.2"/>
    <row r="137" s="20" customFormat="1" ht="15.75" customHeight="1" x14ac:dyDescent="0.2"/>
    <row r="138" s="20" customFormat="1" ht="15.75" customHeight="1" x14ac:dyDescent="0.2"/>
    <row r="139" s="20" customFormat="1" ht="15.75" customHeight="1" x14ac:dyDescent="0.2"/>
    <row r="140" s="20" customFormat="1" ht="15.75" customHeight="1" x14ac:dyDescent="0.2"/>
    <row r="141" s="20" customFormat="1" ht="15.75" customHeight="1" x14ac:dyDescent="0.2"/>
    <row r="142" s="20" customFormat="1" ht="15.75" customHeight="1" x14ac:dyDescent="0.2"/>
    <row r="143" s="20" customFormat="1" ht="15.75" customHeight="1" x14ac:dyDescent="0.2"/>
    <row r="144" s="20" customFormat="1" ht="15.75" customHeight="1" x14ac:dyDescent="0.2"/>
    <row r="145" s="20" customFormat="1" ht="15.75" customHeight="1" x14ac:dyDescent="0.2"/>
    <row r="146" s="20" customFormat="1" ht="15.75" customHeight="1" x14ac:dyDescent="0.2"/>
    <row r="147" s="20" customFormat="1" ht="15.75" customHeight="1" x14ac:dyDescent="0.2"/>
    <row r="148" s="20" customFormat="1" ht="15.75" customHeight="1" x14ac:dyDescent="0.2"/>
    <row r="149" s="20" customFormat="1" ht="15.75" customHeight="1" x14ac:dyDescent="0.2"/>
    <row r="150" s="20" customFormat="1" ht="15.75" customHeight="1" x14ac:dyDescent="0.2"/>
    <row r="151" s="20" customFormat="1" ht="15.75" customHeight="1" x14ac:dyDescent="0.2"/>
    <row r="152" s="20" customFormat="1" ht="15.75" customHeight="1" x14ac:dyDescent="0.2"/>
    <row r="153" s="20" customFormat="1" ht="15.75" customHeight="1" x14ac:dyDescent="0.2"/>
    <row r="154" s="20" customFormat="1" ht="15.75" customHeight="1" x14ac:dyDescent="0.2"/>
    <row r="155" s="20" customFormat="1" ht="15.75" customHeight="1" x14ac:dyDescent="0.2"/>
    <row r="156" s="20" customFormat="1" ht="15.75" customHeight="1" x14ac:dyDescent="0.2"/>
    <row r="157" s="20" customFormat="1" ht="15.75" customHeight="1" x14ac:dyDescent="0.2"/>
    <row r="158" s="20" customFormat="1" ht="15.75" customHeight="1" x14ac:dyDescent="0.2"/>
    <row r="159" s="20" customFormat="1" ht="15.75" customHeight="1" x14ac:dyDescent="0.2"/>
    <row r="160" s="20" customFormat="1" ht="15.75" customHeight="1" x14ac:dyDescent="0.2"/>
    <row r="161" s="20" customFormat="1" ht="15.75" customHeight="1" x14ac:dyDescent="0.2"/>
    <row r="162" s="20" customFormat="1" ht="15.75" customHeight="1" x14ac:dyDescent="0.2"/>
    <row r="163" s="20" customFormat="1" ht="15.75" customHeight="1" x14ac:dyDescent="0.2"/>
    <row r="164" s="20" customFormat="1" ht="15.75" customHeight="1" x14ac:dyDescent="0.2"/>
    <row r="165" s="20" customFormat="1" ht="15.75" customHeight="1" x14ac:dyDescent="0.2"/>
    <row r="166" s="20" customFormat="1" ht="15.75" customHeight="1" x14ac:dyDescent="0.2"/>
    <row r="167" s="20" customFormat="1" ht="15.75" customHeight="1" x14ac:dyDescent="0.2"/>
    <row r="168" s="20" customFormat="1" ht="15.75" customHeight="1" x14ac:dyDescent="0.2"/>
    <row r="169" s="20" customFormat="1" ht="15.75" customHeight="1" x14ac:dyDescent="0.2"/>
    <row r="170" s="20" customFormat="1" ht="15.75" customHeight="1" x14ac:dyDescent="0.2"/>
    <row r="171" s="20" customFormat="1" ht="15.75" customHeight="1" x14ac:dyDescent="0.2"/>
    <row r="172" s="20" customFormat="1" ht="15.75" customHeight="1" x14ac:dyDescent="0.2"/>
    <row r="173" s="20" customFormat="1" ht="15.75" customHeight="1" x14ac:dyDescent="0.2"/>
    <row r="174" s="20" customFormat="1" ht="15.75" customHeight="1" x14ac:dyDescent="0.2"/>
    <row r="175" s="20" customFormat="1" ht="15.75" customHeight="1" x14ac:dyDescent="0.2"/>
    <row r="176" s="20" customFormat="1" ht="15.75" customHeight="1" x14ac:dyDescent="0.2"/>
    <row r="177" s="20" customFormat="1" ht="15.75" customHeight="1" x14ac:dyDescent="0.2"/>
    <row r="178" s="20" customFormat="1" ht="15.75" customHeight="1" x14ac:dyDescent="0.2"/>
    <row r="179" s="20" customFormat="1" ht="15.75" customHeight="1" x14ac:dyDescent="0.2"/>
    <row r="180" s="20" customFormat="1" ht="15.75" customHeight="1" x14ac:dyDescent="0.2"/>
    <row r="181" s="20" customFormat="1" ht="15.75" customHeight="1" x14ac:dyDescent="0.2"/>
    <row r="182" s="20" customFormat="1" ht="15.75" customHeight="1" x14ac:dyDescent="0.2"/>
    <row r="183" s="20" customFormat="1" ht="15.75" customHeight="1" x14ac:dyDescent="0.2"/>
    <row r="184" s="20" customFormat="1" ht="15.75" customHeight="1" x14ac:dyDescent="0.2"/>
    <row r="185" s="20" customFormat="1" ht="15.75" customHeight="1" x14ac:dyDescent="0.2"/>
    <row r="186" s="20" customFormat="1" ht="15.75" customHeight="1" x14ac:dyDescent="0.2"/>
    <row r="187" s="20" customFormat="1" ht="15.75" customHeight="1" x14ac:dyDescent="0.2"/>
    <row r="188" s="20" customFormat="1" ht="15.75" customHeight="1" x14ac:dyDescent="0.2"/>
    <row r="189" s="20" customFormat="1" ht="15.75" customHeight="1" x14ac:dyDescent="0.2"/>
    <row r="190" s="20" customFormat="1" ht="15.75" customHeight="1" x14ac:dyDescent="0.2"/>
    <row r="191" s="20" customFormat="1" ht="15.75" customHeight="1" x14ac:dyDescent="0.2"/>
    <row r="192" s="20" customFormat="1" ht="15.75" customHeight="1" x14ac:dyDescent="0.2"/>
    <row r="193" s="20" customFormat="1" ht="15.75" customHeight="1" x14ac:dyDescent="0.2"/>
    <row r="194" s="20" customFormat="1" ht="15.75" customHeight="1" x14ac:dyDescent="0.2"/>
    <row r="195" s="20" customFormat="1" ht="15.75" customHeight="1" x14ac:dyDescent="0.2"/>
    <row r="196" s="20" customFormat="1" ht="15.75" customHeight="1" x14ac:dyDescent="0.2"/>
    <row r="197" s="20" customFormat="1" ht="15.75" customHeight="1" x14ac:dyDescent="0.2"/>
    <row r="198" s="20" customFormat="1" ht="15.75" customHeight="1" x14ac:dyDescent="0.2"/>
    <row r="199" s="20" customFormat="1" ht="15.75" customHeight="1" x14ac:dyDescent="0.2"/>
    <row r="200" s="20" customFormat="1" ht="15.75" customHeight="1" x14ac:dyDescent="0.2"/>
    <row r="201" s="20" customFormat="1" ht="15.75" customHeight="1" x14ac:dyDescent="0.2"/>
    <row r="202" s="20" customFormat="1" ht="15.75" customHeight="1" x14ac:dyDescent="0.2"/>
    <row r="203" s="20" customFormat="1" ht="15.75" customHeight="1" x14ac:dyDescent="0.2"/>
    <row r="204" s="20" customFormat="1" ht="15.75" customHeight="1" x14ac:dyDescent="0.2"/>
    <row r="205" s="20" customFormat="1" ht="15.75" customHeight="1" x14ac:dyDescent="0.2"/>
    <row r="206" s="20" customFormat="1" ht="15.75" customHeight="1" x14ac:dyDescent="0.2"/>
    <row r="207" s="20" customFormat="1" ht="15.75" customHeight="1" x14ac:dyDescent="0.2"/>
    <row r="208" s="20" customFormat="1" ht="15.75" customHeight="1" x14ac:dyDescent="0.2"/>
    <row r="209" s="20" customFormat="1" ht="15.75" customHeight="1" x14ac:dyDescent="0.2"/>
    <row r="210" s="20" customFormat="1" ht="15.75" customHeight="1" x14ac:dyDescent="0.2"/>
    <row r="211" s="20" customFormat="1" ht="15.75" customHeight="1" x14ac:dyDescent="0.2"/>
    <row r="212" s="20" customFormat="1" ht="15.75" customHeight="1" x14ac:dyDescent="0.2"/>
    <row r="213" s="20" customFormat="1" ht="15.75" customHeight="1" x14ac:dyDescent="0.2"/>
    <row r="214" s="20" customFormat="1" ht="15.75" customHeight="1" x14ac:dyDescent="0.2"/>
    <row r="215" s="20" customFormat="1" ht="15.75" customHeight="1" x14ac:dyDescent="0.2"/>
    <row r="216" s="20" customFormat="1" ht="15.75" customHeight="1" x14ac:dyDescent="0.2"/>
    <row r="217" s="20" customFormat="1" ht="15.75" customHeight="1" x14ac:dyDescent="0.2"/>
    <row r="218" s="20" customFormat="1" ht="15.75" customHeight="1" x14ac:dyDescent="0.2"/>
    <row r="219" s="20" customFormat="1" ht="15.75" customHeight="1" x14ac:dyDescent="0.2"/>
    <row r="220" s="20" customFormat="1" ht="15.75" customHeight="1" x14ac:dyDescent="0.2"/>
    <row r="221" s="20" customFormat="1" ht="15.75" customHeight="1" x14ac:dyDescent="0.2"/>
    <row r="222" s="20" customFormat="1" ht="15.75" customHeight="1" x14ac:dyDescent="0.2"/>
    <row r="223" s="20" customFormat="1" ht="15.75" customHeight="1" x14ac:dyDescent="0.2"/>
    <row r="224" s="20" customFormat="1" ht="15.75" customHeight="1" x14ac:dyDescent="0.2"/>
    <row r="225" s="20" customFormat="1" ht="15.75" customHeight="1" x14ac:dyDescent="0.2"/>
    <row r="226" s="20" customFormat="1" ht="15.75" customHeight="1" x14ac:dyDescent="0.2"/>
    <row r="227" s="20" customFormat="1" ht="15.75" customHeight="1" x14ac:dyDescent="0.2"/>
    <row r="228" s="20" customFormat="1" ht="15.75" customHeight="1" x14ac:dyDescent="0.2"/>
    <row r="229" s="20" customFormat="1" ht="15.75" customHeight="1" x14ac:dyDescent="0.2"/>
    <row r="230" s="20" customFormat="1" ht="15.75" customHeight="1" x14ac:dyDescent="0.2"/>
    <row r="231" s="20" customFormat="1" ht="15.75" customHeight="1" x14ac:dyDescent="0.2"/>
    <row r="232" s="20" customFormat="1" ht="15.75" customHeight="1" x14ac:dyDescent="0.2"/>
    <row r="233" s="20" customFormat="1" ht="15.75" customHeight="1" x14ac:dyDescent="0.2"/>
    <row r="234" s="20" customFormat="1" ht="15.75" customHeight="1" x14ac:dyDescent="0.2"/>
    <row r="235" s="20" customFormat="1" ht="15.75" customHeight="1" x14ac:dyDescent="0.2"/>
    <row r="236" s="20" customFormat="1" ht="15.75" customHeight="1" x14ac:dyDescent="0.2"/>
    <row r="237" s="20" customFormat="1" ht="15.75" customHeight="1" x14ac:dyDescent="0.2"/>
    <row r="238" s="20" customFormat="1" ht="15.75" customHeight="1" x14ac:dyDescent="0.2"/>
    <row r="239" s="20" customFormat="1" ht="15.75" customHeight="1" x14ac:dyDescent="0.2"/>
    <row r="240" s="20" customFormat="1" ht="15.75" customHeight="1" x14ac:dyDescent="0.2"/>
    <row r="241" s="20" customFormat="1" ht="15.75" customHeight="1" x14ac:dyDescent="0.2"/>
    <row r="242" s="20" customFormat="1" ht="15.75" customHeight="1" x14ac:dyDescent="0.2"/>
    <row r="243" s="20" customFormat="1" ht="15.75" customHeight="1" x14ac:dyDescent="0.2"/>
    <row r="244" s="20" customFormat="1" ht="15.75" customHeight="1" x14ac:dyDescent="0.2"/>
    <row r="245" s="20" customFormat="1" ht="15.75" customHeight="1" x14ac:dyDescent="0.2"/>
    <row r="246" s="20" customFormat="1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</sheetData>
  <mergeCells count="17">
    <mergeCell ref="H38:I38"/>
    <mergeCell ref="A2:G2"/>
    <mergeCell ref="A36:G36"/>
    <mergeCell ref="B38:D38"/>
    <mergeCell ref="E38:G38"/>
    <mergeCell ref="B23:G23"/>
    <mergeCell ref="B18:D18"/>
    <mergeCell ref="E18:G18"/>
    <mergeCell ref="A16:G16"/>
    <mergeCell ref="E9:G9"/>
    <mergeCell ref="B9:D9"/>
    <mergeCell ref="B20:G20"/>
    <mergeCell ref="A1:G1"/>
    <mergeCell ref="A4:G4"/>
    <mergeCell ref="A5:G5"/>
    <mergeCell ref="A6:G6"/>
    <mergeCell ref="A7:G7"/>
  </mergeCells>
  <pageMargins left="0.7" right="0.7" top="0.75" bottom="0.75" header="0.3" footer="0.3"/>
  <pageSetup paperSize="9" scale="64" orientation="portrait" r:id="rId1"/>
  <ignoredErrors>
    <ignoredError sqref="D12" formula="1"/>
    <ignoredError sqref="F29:F32 G32 F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buhtik2</cp:lastModifiedBy>
  <cp:lastPrinted>2022-12-20T12:43:44Z</cp:lastPrinted>
  <dcterms:created xsi:type="dcterms:W3CDTF">2021-01-22T07:57:35Z</dcterms:created>
  <dcterms:modified xsi:type="dcterms:W3CDTF">2022-12-26T13:31:17Z</dcterms:modified>
</cp:coreProperties>
</file>